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3035" activeTab="0"/>
  </bookViews>
  <sheets>
    <sheet name="SCCT Calculator" sheetId="1" r:id="rId1"/>
    <sheet name="Revision History" sheetId="2" r:id="rId2"/>
  </sheets>
  <definedNames>
    <definedName name="Isec">'SCCT Calculator'!$B$7</definedName>
  </definedNames>
  <calcPr fullCalcOnLoad="1" refMode="R1C1"/>
</workbook>
</file>

<file path=xl/sharedStrings.xml><?xml version="1.0" encoding="utf-8"?>
<sst xmlns="http://schemas.openxmlformats.org/spreadsheetml/2006/main" count="45" uniqueCount="34">
  <si>
    <t>m</t>
  </si>
  <si>
    <t>A</t>
  </si>
  <si>
    <t>mm2</t>
  </si>
  <si>
    <t>VA</t>
  </si>
  <si>
    <t>Available output for measurement</t>
  </si>
  <si>
    <t>Power consumption of meter</t>
  </si>
  <si>
    <t>Rated output</t>
  </si>
  <si>
    <t>Rated sec. current</t>
  </si>
  <si>
    <t>SCCT Current transformer as supplied</t>
  </si>
  <si>
    <t>1A approx 0.01VA</t>
  </si>
  <si>
    <t>5A approx 0.2VA</t>
  </si>
  <si>
    <t>Cross section</t>
  </si>
  <si>
    <t>Sec Current</t>
  </si>
  <si>
    <t>Cable Length</t>
  </si>
  <si>
    <t>SCCT Type</t>
  </si>
  <si>
    <t>SCCT-1</t>
  </si>
  <si>
    <t>SCCT-2</t>
  </si>
  <si>
    <t>Shortening of supplied cable</t>
  </si>
  <si>
    <t>SCCT-1 = 5m</t>
  </si>
  <si>
    <t>SCCT-2 (1A) = 3m</t>
  </si>
  <si>
    <t>SCCT-2 (5A) = 0.5m</t>
  </si>
  <si>
    <t>Instructions :-</t>
  </si>
  <si>
    <t>Fill in the yellow cells with the appropriate values</t>
  </si>
  <si>
    <t>The highlighted box will be green if OK, red if cable losses too high.</t>
  </si>
  <si>
    <t>to see if there is enough burden for the measuring device</t>
  </si>
  <si>
    <t>Calculator for checking the secondary cable length of the CT</t>
  </si>
  <si>
    <t>Cable length</t>
  </si>
  <si>
    <t>Cable extension</t>
  </si>
  <si>
    <t>Extension Length</t>
  </si>
  <si>
    <t>Revision</t>
  </si>
  <si>
    <t>Date</t>
  </si>
  <si>
    <t>Notes</t>
  </si>
  <si>
    <t>Original version based on manufacturer's calculator</t>
  </si>
  <si>
    <t>Typical meter VA: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</si>
</sst>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2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52" applyFont="1" applyAlignment="1" applyProtection="1">
      <alignment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22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161925</xdr:rowOff>
    </xdr:from>
    <xdr:to>
      <xdr:col>11</xdr:col>
      <xdr:colOff>76200</xdr:colOff>
      <xdr:row>42</xdr:row>
      <xdr:rowOff>47625</xdr:rowOff>
    </xdr:to>
    <xdr:pic>
      <xdr:nvPicPr>
        <xdr:cNvPr id="1" name="Picture 8" descr="schema leiding verlies"/>
        <xdr:cNvPicPr preferRelativeResize="1">
          <a:picLocks noChangeAspect="1"/>
        </xdr:cNvPicPr>
      </xdr:nvPicPr>
      <xdr:blipFill>
        <a:blip r:embed="rId1"/>
        <a:srcRect l="3936" t="10498" r="3936" b="10498"/>
        <a:stretch>
          <a:fillRect/>
        </a:stretch>
      </xdr:blipFill>
      <xdr:spPr>
        <a:xfrm>
          <a:off x="0" y="3819525"/>
          <a:ext cx="5210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30</xdr:row>
      <xdr:rowOff>9525</xdr:rowOff>
    </xdr:from>
    <xdr:to>
      <xdr:col>0</xdr:col>
      <xdr:colOff>990600</xdr:colOff>
      <xdr:row>35</xdr:row>
      <xdr:rowOff>9525</xdr:rowOff>
    </xdr:to>
    <xdr:pic>
      <xdr:nvPicPr>
        <xdr:cNvPr id="2" name="Picture 9" descr="TQ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4962525"/>
          <a:ext cx="514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7.140625" style="0" customWidth="1"/>
    <col min="3" max="3" width="19.8515625" style="0" customWidth="1"/>
    <col min="4" max="4" width="6.28125" style="0" customWidth="1"/>
    <col min="5" max="5" width="3.57421875" style="0" bestFit="1" customWidth="1"/>
    <col min="7" max="7" width="6.140625" style="0" customWidth="1"/>
    <col min="9" max="10" width="9.140625" style="0" hidden="1" customWidth="1"/>
    <col min="11" max="11" width="0" style="0" hidden="1" customWidth="1"/>
  </cols>
  <sheetData>
    <row r="1" ht="11.25" customHeight="1"/>
    <row r="2" spans="1:11" ht="16.5" customHeight="1">
      <c r="A2" s="10" t="s">
        <v>25</v>
      </c>
      <c r="B2" s="6"/>
      <c r="C2" s="6"/>
      <c r="D2" s="6"/>
      <c r="E2" s="6"/>
      <c r="F2" s="6"/>
      <c r="G2" s="6"/>
      <c r="H2" s="7"/>
      <c r="I2" t="s">
        <v>12</v>
      </c>
      <c r="J2" t="s">
        <v>13</v>
      </c>
      <c r="K2" t="s">
        <v>14</v>
      </c>
    </row>
    <row r="3" spans="1:11" ht="16.5" customHeight="1">
      <c r="A3" s="11" t="s">
        <v>24</v>
      </c>
      <c r="B3" s="8"/>
      <c r="C3" s="8"/>
      <c r="D3" s="8"/>
      <c r="E3" s="8"/>
      <c r="F3" s="8"/>
      <c r="G3" s="8"/>
      <c r="H3" s="9"/>
      <c r="I3">
        <v>1</v>
      </c>
      <c r="J3">
        <v>0.5</v>
      </c>
      <c r="K3" t="s">
        <v>15</v>
      </c>
    </row>
    <row r="4" spans="9:11" ht="12.75">
      <c r="I4">
        <v>5</v>
      </c>
      <c r="J4">
        <v>3</v>
      </c>
      <c r="K4" t="s">
        <v>16</v>
      </c>
    </row>
    <row r="5" spans="1:10" s="1" customFormat="1" ht="12.75">
      <c r="A5" s="1" t="s">
        <v>8</v>
      </c>
      <c r="D5">
        <f>B9</f>
        <v>1</v>
      </c>
      <c r="E5" t="s">
        <v>3</v>
      </c>
      <c r="J5" s="4">
        <v>5</v>
      </c>
    </row>
    <row r="6" spans="1:10" s="1" customFormat="1" ht="12.75">
      <c r="A6" s="4" t="s">
        <v>14</v>
      </c>
      <c r="B6" s="13" t="s">
        <v>16</v>
      </c>
      <c r="C6" s="4">
        <f>IF(AND(B6="SCCT-1",Isec=5),"SCCT-1 5A not allowed","")</f>
      </c>
      <c r="D6"/>
      <c r="E6"/>
      <c r="J6" s="4"/>
    </row>
    <row r="7" spans="1:3" ht="12.75">
      <c r="A7" t="s">
        <v>7</v>
      </c>
      <c r="B7" s="3">
        <v>5</v>
      </c>
      <c r="C7" t="s">
        <v>1</v>
      </c>
    </row>
    <row r="8" spans="1:5" ht="12.75">
      <c r="A8" t="s">
        <v>26</v>
      </c>
      <c r="B8">
        <f>IF(B6="SCCT-1",5,IF(Isec=1,3,0.5))</f>
        <v>0.5</v>
      </c>
      <c r="C8" t="s">
        <v>0</v>
      </c>
      <c r="E8" t="s">
        <v>18</v>
      </c>
    </row>
    <row r="9" spans="1:5" ht="12.75">
      <c r="A9" t="s">
        <v>6</v>
      </c>
      <c r="B9" s="2">
        <f>IF(Isec=1,0.2,1)</f>
        <v>1</v>
      </c>
      <c r="C9" t="s">
        <v>3</v>
      </c>
      <c r="E9" t="s">
        <v>19</v>
      </c>
    </row>
    <row r="10" spans="1:5" ht="12.75">
      <c r="A10" t="s">
        <v>11</v>
      </c>
      <c r="B10">
        <f>IF(Isec=1,0.5,1.5)</f>
        <v>1.5</v>
      </c>
      <c r="C10" t="s">
        <v>2</v>
      </c>
      <c r="E10" t="s">
        <v>20</v>
      </c>
    </row>
    <row r="12" spans="1:5" ht="12.75">
      <c r="A12" s="1" t="s">
        <v>17</v>
      </c>
      <c r="B12" s="1"/>
      <c r="C12" s="1"/>
      <c r="D12">
        <f>B13*2/57/B10*Isec*Isec</f>
        <v>0</v>
      </c>
      <c r="E12" t="s">
        <v>3</v>
      </c>
    </row>
    <row r="13" spans="2:3" ht="12.75">
      <c r="B13" s="3">
        <v>0</v>
      </c>
      <c r="C13" t="s">
        <v>0</v>
      </c>
    </row>
    <row r="15" spans="1:5" ht="12.75">
      <c r="A15" s="1" t="s">
        <v>27</v>
      </c>
      <c r="B15" s="1"/>
      <c r="C15" s="1"/>
      <c r="D15">
        <f>-2*B16/B17/57*Isec*Isec</f>
        <v>0</v>
      </c>
      <c r="E15" t="s">
        <v>3</v>
      </c>
    </row>
    <row r="16" spans="1:3" ht="12.75">
      <c r="A16" t="s">
        <v>28</v>
      </c>
      <c r="B16" s="3">
        <v>0</v>
      </c>
      <c r="C16" t="s">
        <v>0</v>
      </c>
    </row>
    <row r="17" spans="1:7" ht="12.75">
      <c r="A17" t="s">
        <v>11</v>
      </c>
      <c r="B17" s="3">
        <v>2.5</v>
      </c>
      <c r="C17" t="s">
        <v>2</v>
      </c>
      <c r="G17" s="1" t="s">
        <v>33</v>
      </c>
    </row>
    <row r="18" ht="12.75">
      <c r="G18" t="s">
        <v>9</v>
      </c>
    </row>
    <row r="19" spans="1:7" ht="12.75">
      <c r="A19" s="1" t="s">
        <v>5</v>
      </c>
      <c r="D19" s="3">
        <v>0.2</v>
      </c>
      <c r="E19" t="s">
        <v>3</v>
      </c>
      <c r="G19" t="s">
        <v>10</v>
      </c>
    </row>
    <row r="20" spans="1:4" ht="13.5" thickBot="1">
      <c r="A20" s="1"/>
      <c r="D20" s="12"/>
    </row>
    <row r="21" spans="1:6" ht="13.5" thickBot="1">
      <c r="A21" s="1" t="s">
        <v>4</v>
      </c>
      <c r="D21" s="14">
        <f>SUM(D5:D17)</f>
        <v>1</v>
      </c>
      <c r="E21" t="s">
        <v>3</v>
      </c>
      <c r="F21" t="str">
        <f>IF(D21-D19&gt;0,"OK","Unsufficient output for measurement")</f>
        <v>OK</v>
      </c>
    </row>
    <row r="43" ht="12.75">
      <c r="A43" s="1" t="s">
        <v>21</v>
      </c>
    </row>
    <row r="44" spans="1:8" ht="12.75">
      <c r="A44">
        <v>1</v>
      </c>
      <c r="B44" s="15" t="s">
        <v>22</v>
      </c>
      <c r="C44" s="15"/>
      <c r="D44" s="15"/>
      <c r="E44" s="15"/>
      <c r="F44" s="15"/>
      <c r="G44" s="15"/>
      <c r="H44" s="15"/>
    </row>
    <row r="45" spans="1:8" ht="12.75">
      <c r="A45">
        <v>2</v>
      </c>
      <c r="B45" s="15" t="s">
        <v>23</v>
      </c>
      <c r="C45" s="15"/>
      <c r="D45" s="15"/>
      <c r="E45" s="15"/>
      <c r="F45" s="15"/>
      <c r="G45" s="15"/>
      <c r="H45" s="15"/>
    </row>
    <row r="46" ht="30">
      <c r="A46" s="5"/>
    </row>
  </sheetData>
  <sheetProtection selectLockedCells="1"/>
  <mergeCells count="2">
    <mergeCell ref="B44:H44"/>
    <mergeCell ref="B45:H45"/>
  </mergeCells>
  <conditionalFormatting sqref="D21">
    <cfRule type="cellIs" priority="1" dxfId="1" operator="lessThanOrEqual" stopIfTrue="1">
      <formula>$D$19</formula>
    </cfRule>
    <cfRule type="cellIs" priority="2" dxfId="0" operator="greaterThan" stopIfTrue="1">
      <formula>$D$19</formula>
    </cfRule>
  </conditionalFormatting>
  <conditionalFormatting sqref="C6">
    <cfRule type="cellIs" priority="3" dxfId="1" operator="greaterThan" stopIfTrue="1">
      <formula>$K$5</formula>
    </cfRule>
  </conditionalFormatting>
  <dataValidations count="5">
    <dataValidation type="decimal" allowBlank="1" showInputMessage="1" showErrorMessage="1" error="Length of the original cable has to be &gt;0,2m" sqref="B13">
      <formula1>0</formula1>
      <formula2>B8-0.2</formula2>
    </dataValidation>
    <dataValidation type="decimal" operator="greaterThan" allowBlank="1" showInputMessage="1" showErrorMessage="1" sqref="D19:D20">
      <formula1>0</formula1>
    </dataValidation>
    <dataValidation type="list" allowBlank="1" showInputMessage="1" showErrorMessage="1" error="Must be 1A or 5A" sqref="B7">
      <formula1>$I$3:$I$4</formula1>
    </dataValidation>
    <dataValidation type="list" allowBlank="1" showInputMessage="1" showErrorMessage="1" sqref="B6">
      <formula1>$K$3:$K$4</formula1>
    </dataValidation>
    <dataValidation type="decimal" operator="notEqual" allowBlank="1" showInputMessage="1" showErrorMessage="1" sqref="K8">
      <formula1>5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&amp;LSHM Communications Ltd&amp;Rwww.shmcomms.co.uk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3" sqref="B3"/>
    </sheetView>
  </sheetViews>
  <sheetFormatPr defaultColWidth="9.140625" defaultRowHeight="12.75"/>
  <cols>
    <col min="2" max="2" width="10.140625" style="0" bestFit="1" customWidth="1"/>
    <col min="3" max="3" width="64.140625" style="18" customWidth="1"/>
  </cols>
  <sheetData>
    <row r="1" spans="1:3" s="1" customFormat="1" ht="12.75">
      <c r="A1" s="1" t="s">
        <v>29</v>
      </c>
      <c r="B1" s="1" t="s">
        <v>30</v>
      </c>
      <c r="C1" s="17" t="s">
        <v>31</v>
      </c>
    </row>
    <row r="2" spans="1:3" ht="12.75">
      <c r="A2">
        <v>1</v>
      </c>
      <c r="B2" s="16">
        <v>41221</v>
      </c>
      <c r="C2" s="18" t="s">
        <v>32</v>
      </c>
    </row>
    <row r="3" ht="12.75">
      <c r="A3"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ELEQ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John</cp:lastModifiedBy>
  <cp:lastPrinted>2012-11-08T12:09:04Z</cp:lastPrinted>
  <dcterms:created xsi:type="dcterms:W3CDTF">2011-07-11T09:52:32Z</dcterms:created>
  <dcterms:modified xsi:type="dcterms:W3CDTF">2012-11-08T12:13:49Z</dcterms:modified>
  <cp:category/>
  <cp:version/>
  <cp:contentType/>
  <cp:contentStatus/>
</cp:coreProperties>
</file>